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a69513413c91674/School - Uni/Uni/GDA Sound and Action ^M Planning for media/Final Files/"/>
    </mc:Choice>
  </mc:AlternateContent>
  <xr:revisionPtr revIDLastSave="292" documentId="8_{585A8E4E-290C-4318-9FC8-EC6D04E96B64}" xr6:coauthVersionLast="47" xr6:coauthVersionMax="47" xr10:uidLastSave="{BAFF4BAF-A8B9-4D06-8748-7388DC2F7993}"/>
  <bookViews>
    <workbookView xWindow="-36840" yWindow="1560" windowWidth="28800" windowHeight="15885" xr2:uid="{00000000-000D-0000-FFFF-FFFF00000000}"/>
  </bookViews>
  <sheets>
    <sheet name="Project 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3" i="1" l="1"/>
  <c r="N27" i="1"/>
  <c r="O27" i="1" s="1"/>
  <c r="N26" i="1"/>
  <c r="O26" i="1" s="1"/>
  <c r="N25" i="1"/>
  <c r="O25" i="1" s="1"/>
  <c r="N24" i="1"/>
  <c r="O24" i="1" s="1"/>
  <c r="K20" i="1"/>
  <c r="M20" i="1"/>
  <c r="L20" i="1"/>
  <c r="J20" i="1"/>
  <c r="I20" i="1"/>
  <c r="H20" i="1"/>
  <c r="F20" i="1"/>
  <c r="N19" i="1"/>
  <c r="N18" i="1"/>
  <c r="N17" i="1"/>
  <c r="N16" i="1"/>
  <c r="O16" i="1" s="1"/>
  <c r="N15" i="1"/>
  <c r="N14" i="1"/>
  <c r="N13" i="1"/>
  <c r="N12" i="1"/>
  <c r="O12" i="1" s="1"/>
  <c r="N11" i="1"/>
  <c r="O11" i="1" s="1"/>
  <c r="N10" i="1"/>
  <c r="O10" i="1" s="1"/>
  <c r="N23" i="1" l="1"/>
  <c r="N9" i="1"/>
  <c r="N20" i="1"/>
  <c r="O20" i="1" s="1"/>
  <c r="O19" i="1"/>
  <c r="O15" i="1"/>
  <c r="O18" i="1"/>
  <c r="O17" i="1"/>
  <c r="O14" i="1"/>
  <c r="M9" i="1"/>
  <c r="O13" i="1"/>
  <c r="O9" i="1" l="1"/>
</calcChain>
</file>

<file path=xl/sharedStrings.xml><?xml version="1.0" encoding="utf-8"?>
<sst xmlns="http://schemas.openxmlformats.org/spreadsheetml/2006/main" count="80" uniqueCount="65">
  <si>
    <t>Labor</t>
  </si>
  <si>
    <t>BALANCE</t>
  </si>
  <si>
    <t>$/HR</t>
  </si>
  <si>
    <t>UNITS</t>
  </si>
  <si>
    <t>$/UNITS</t>
  </si>
  <si>
    <t>ACTUAL</t>
  </si>
  <si>
    <r>
      <rPr>
        <b/>
        <sz val="12"/>
        <color rgb="FF008000"/>
        <rFont val="Calibri"/>
        <family val="2"/>
        <scheme val="minor"/>
      </rPr>
      <t>UNDER</t>
    </r>
    <r>
      <rPr>
        <b/>
        <sz val="12"/>
        <rFont val="Calibri"/>
        <family val="2"/>
        <scheme val="minor"/>
      </rPr>
      <t>/</t>
    </r>
    <r>
      <rPr>
        <b/>
        <sz val="12"/>
        <color theme="5"/>
        <rFont val="Calibri"/>
        <family val="2"/>
        <scheme val="minor"/>
      </rPr>
      <t>OVER</t>
    </r>
  </si>
  <si>
    <t>SUBTOTAL</t>
  </si>
  <si>
    <t>Actual Hours</t>
  </si>
  <si>
    <t>Planned Hours</t>
  </si>
  <si>
    <t>Department:</t>
  </si>
  <si>
    <t>Marketing</t>
  </si>
  <si>
    <t>Supervisor Name:</t>
  </si>
  <si>
    <t>Project Name:</t>
  </si>
  <si>
    <t>Travel</t>
  </si>
  <si>
    <t>Fixed</t>
  </si>
  <si>
    <t>Misc.</t>
  </si>
  <si>
    <t>BUDGETED</t>
  </si>
  <si>
    <t>Assigned To:</t>
  </si>
  <si>
    <t>Project Tasks</t>
  </si>
  <si>
    <t>WBS</t>
  </si>
  <si>
    <t>Synergy</t>
  </si>
  <si>
    <t>Game Development</t>
  </si>
  <si>
    <t>Dave Meyer</t>
  </si>
  <si>
    <t>Programming</t>
  </si>
  <si>
    <t>///</t>
  </si>
  <si>
    <t>Level Designing</t>
  </si>
  <si>
    <t>Computers</t>
  </si>
  <si>
    <t>Other Equipment</t>
  </si>
  <si>
    <t>Producing the story / setting</t>
  </si>
  <si>
    <t>Sound FX</t>
  </si>
  <si>
    <t>Animator</t>
  </si>
  <si>
    <t>Music</t>
  </si>
  <si>
    <t>Business Managing</t>
  </si>
  <si>
    <t>Legal</t>
  </si>
  <si>
    <t>Game testing</t>
  </si>
  <si>
    <t>Project Budget for Synergy in 1 year</t>
  </si>
  <si>
    <t>Rent</t>
  </si>
  <si>
    <t>Extra for in-office</t>
  </si>
  <si>
    <t>Office furniture</t>
  </si>
  <si>
    <t>Office Maintainance</t>
  </si>
  <si>
    <t>Cost of Utilities</t>
  </si>
  <si>
    <t>For 112m²</t>
  </si>
  <si>
    <t>(www.payscale.com, 2023b)</t>
  </si>
  <si>
    <t>(www.payscale.com, 2023a)</t>
  </si>
  <si>
    <t>(www.payscale.com, 2022d)</t>
  </si>
  <si>
    <t>(www.payscale.com, 2022c)</t>
  </si>
  <si>
    <t>(www.payscale.com, 2022b)</t>
  </si>
  <si>
    <t>(www.payscale.com, 2022a)</t>
  </si>
  <si>
    <t>(Walls, 2022b)</t>
  </si>
  <si>
    <t>(Walls, 2022a)</t>
  </si>
  <si>
    <t>(Sullivan, 2018)</t>
  </si>
  <si>
    <t>(Payscale.com, 2022)</t>
  </si>
  <si>
    <t>(Lengthorn, n.d.)</t>
  </si>
  <si>
    <t>Lengthorn, P. (n.d.). The cost of building maintenance. [online] www.consultengsurvivor.com. Available at: https://www.consultengsurvivor.com/the-cost-of-building-maintenance [Accessed 22 Jan. 2023].</t>
  </si>
  <si>
    <t>Payscale.com. (2022). Animator, 3D. [online] Available at: https://www.payscale.com/research/DE/Job=Animator%2C_3D/Salary [Accessed 21 Jan. 2023].</t>
  </si>
  <si>
    <t>Sullivan, A. (2018). Furniture Budget Pricing Matrix for Commercial Clients in San Francisco. [online] The Space Place. Available at: https://thespaceplace.net/furniture-budget-pricing-matrix/ [Accessed 22 Jan. 2023].</t>
  </si>
  <si>
    <t>Walls, P. (2022a). How Much Does It Cost to Rent Office Space For My Business? - Starter Story. [online] www.starterstory.com. Available at: https://www.starterstory.com/office-space-costs [Accessed 22 Jan. 2023].</t>
  </si>
  <si>
    <t>Walls, P. (2022b). What Is The Average Utility Cost For A Small Business? - Starter Story. [online] www.starterstory.com. Available at: https://www.starterstory.com/how-much-does-utility-costs-(office-space) [Accessed 22 Jan. 2023].</t>
  </si>
  <si>
    <t>www.payscale.com. (2022a). Game Tester Salary in Germany | PayScale. [online] Available at: https://www.payscale.com/research/DE/Job=Game_Tester/Salary [Accessed 21 Jan. 2023].</t>
  </si>
  <si>
    <t>www.payscale.com. (2022b). Sound Designer Salary in Germany | PayScale. [online] Available at: https://www.payscale.com/research/DE/Job=Sound_Designer/Salary [Accessed 21 Jan. 2023].</t>
  </si>
  <si>
    <t>www.payscale.com. (2022c). Sound Engineer Hourly Pay in Germany | PayScale. [online] Available at: https://www.payscale.com/research/DE/Job=Sound_Engineer/Hourly_Rate [Accessed 21 Jan. 2023].</t>
  </si>
  <si>
    <t>www.payscale.com. (2022d). Video Game Programmer Salary in Germany | PayScale. [online] Available at: https://www.payscale.com/research/DE/Job=Video_Game_Programmer/Salary [Accessed 21 Jan. 2023].</t>
  </si>
  <si>
    <t>www.payscale.com. (2023a). Business Manager Salary in Germany | PayScale. [online] Available at: https://www.payscale.com/research/DE/Job=Business_Manager/Salary [Accessed 22 Jan. 2023].</t>
  </si>
  <si>
    <t>www.payscale.com. (2023b). Video Game Designer Salary in Germany | PayScale. [online] Available at: https://www.payscale.com/research/DE/Job=Video_Game_Designer/Salary [Accessed 21 Jan. 2023].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</si>
</sst>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$&quot;#,##0.00_);\(&quot;$&quot;#,##0.0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#,##0.0"/>
    <numFmt numFmtId="169" formatCode="0.0"/>
    <numFmt numFmtId="170" formatCode="_-[$€-2]\ * #,##0.00_-;\-[$€-2]\ * #,##0.00_-;_-[$€-2]\ * &quot;-&quot;??_-;_-@_-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Trebuchet MS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name val="Trebuchet MS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22"/>
      </bottom>
      <diagonal/>
    </border>
    <border>
      <left/>
      <right style="medium">
        <color indexed="64"/>
      </right>
      <top/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22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22"/>
      </top>
      <bottom/>
      <diagonal/>
    </border>
    <border>
      <left/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166" fontId="2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15" fillId="2" borderId="0" xfId="0" applyFont="1" applyFill="1" applyAlignment="1">
      <alignment horizontal="center"/>
    </xf>
    <xf numFmtId="169" fontId="13" fillId="2" borderId="0" xfId="0" applyNumberFormat="1" applyFont="1" applyFill="1" applyAlignment="1" applyProtection="1">
      <alignment wrapText="1"/>
      <protection locked="0"/>
    </xf>
    <xf numFmtId="164" fontId="13" fillId="2" borderId="0" xfId="1" applyNumberFormat="1" applyFont="1" applyFill="1" applyBorder="1" applyAlignment="1" applyProtection="1">
      <alignment wrapText="1"/>
      <protection locked="0"/>
    </xf>
    <xf numFmtId="167" fontId="13" fillId="2" borderId="0" xfId="1" applyNumberFormat="1" applyFont="1" applyFill="1" applyBorder="1" applyProtection="1"/>
    <xf numFmtId="0" fontId="16" fillId="2" borderId="0" xfId="2" applyFill="1"/>
    <xf numFmtId="0" fontId="3" fillId="2" borderId="0" xfId="0" applyFont="1" applyFill="1" applyAlignment="1">
      <alignment horizontal="left" vertical="center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center" wrapText="1"/>
    </xf>
    <xf numFmtId="0" fontId="12" fillId="0" borderId="0" xfId="0" applyFont="1"/>
    <xf numFmtId="165" fontId="1" fillId="0" borderId="0" xfId="0" applyNumberFormat="1" applyFont="1"/>
    <xf numFmtId="0" fontId="1" fillId="0" borderId="4" xfId="0" applyFont="1" applyBorder="1" applyAlignment="1">
      <alignment horizontal="left"/>
    </xf>
    <xf numFmtId="0" fontId="12" fillId="0" borderId="4" xfId="0" applyFont="1" applyBorder="1" applyAlignment="1">
      <alignment horizontal="right"/>
    </xf>
    <xf numFmtId="0" fontId="19" fillId="2" borderId="0" xfId="0" applyFont="1" applyFill="1" applyAlignment="1">
      <alignment horizontal="left" vertical="center"/>
    </xf>
    <xf numFmtId="0" fontId="12" fillId="6" borderId="4" xfId="0" applyFont="1" applyFill="1" applyBorder="1" applyAlignment="1">
      <alignment horizontal="right"/>
    </xf>
    <xf numFmtId="0" fontId="1" fillId="6" borderId="4" xfId="0" applyFont="1" applyFill="1" applyBorder="1" applyAlignment="1">
      <alignment horizontal="left"/>
    </xf>
    <xf numFmtId="0" fontId="9" fillId="8" borderId="2" xfId="0" applyFont="1" applyFill="1" applyBorder="1" applyAlignment="1" applyProtection="1">
      <alignment horizontal="center" wrapText="1"/>
      <protection locked="0"/>
    </xf>
    <xf numFmtId="168" fontId="9" fillId="8" borderId="2" xfId="0" applyNumberFormat="1" applyFont="1" applyFill="1" applyBorder="1" applyAlignment="1" applyProtection="1">
      <alignment horizontal="center"/>
      <protection locked="0"/>
    </xf>
    <xf numFmtId="168" fontId="10" fillId="8" borderId="2" xfId="0" applyNumberFormat="1" applyFont="1" applyFill="1" applyBorder="1" applyAlignment="1" applyProtection="1">
      <alignment horizontal="left" vertical="center"/>
      <protection locked="0"/>
    </xf>
    <xf numFmtId="166" fontId="10" fillId="8" borderId="2" xfId="1" applyFont="1" applyFill="1" applyBorder="1" applyAlignment="1" applyProtection="1">
      <alignment horizontal="left" vertical="center"/>
      <protection locked="0"/>
    </xf>
    <xf numFmtId="166" fontId="11" fillId="8" borderId="2" xfId="1" applyFont="1" applyFill="1" applyBorder="1" applyAlignment="1" applyProtection="1">
      <alignment horizontal="left" vertical="center"/>
    </xf>
    <xf numFmtId="0" fontId="6" fillId="9" borderId="0" xfId="0" applyFont="1" applyFill="1" applyAlignment="1">
      <alignment horizontal="center" wrapText="1"/>
    </xf>
    <xf numFmtId="0" fontId="6" fillId="10" borderId="0" xfId="0" applyFont="1" applyFill="1" applyAlignment="1">
      <alignment horizontal="center" wrapText="1"/>
    </xf>
    <xf numFmtId="0" fontId="5" fillId="7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wrapText="1"/>
    </xf>
    <xf numFmtId="170" fontId="0" fillId="2" borderId="0" xfId="0" applyNumberFormat="1" applyFill="1"/>
    <xf numFmtId="166" fontId="13" fillId="6" borderId="3" xfId="1" applyFont="1" applyFill="1" applyBorder="1" applyProtection="1"/>
    <xf numFmtId="167" fontId="5" fillId="2" borderId="0" xfId="0" applyNumberFormat="1" applyFont="1" applyFill="1" applyAlignment="1" applyProtection="1">
      <alignment horizontal="left" vertical="top" wrapText="1"/>
      <protection locked="0"/>
    </xf>
    <xf numFmtId="0" fontId="0" fillId="0" borderId="5" xfId="0" applyBorder="1"/>
    <xf numFmtId="0" fontId="0" fillId="0" borderId="6" xfId="0" applyBorder="1" applyAlignment="1">
      <alignment horizontal="right"/>
    </xf>
    <xf numFmtId="0" fontId="4" fillId="0" borderId="6" xfId="0" applyFont="1" applyBorder="1" applyAlignment="1">
      <alignment horizontal="center"/>
    </xf>
    <xf numFmtId="0" fontId="4" fillId="9" borderId="6" xfId="0" applyFont="1" applyFill="1" applyBorder="1" applyAlignment="1">
      <alignment horizontal="centerContinuous"/>
    </xf>
    <xf numFmtId="0" fontId="4" fillId="9" borderId="6" xfId="0" applyFont="1" applyFill="1" applyBorder="1" applyAlignment="1">
      <alignment horizontal="left"/>
    </xf>
    <xf numFmtId="0" fontId="0" fillId="9" borderId="6" xfId="0" applyFill="1" applyBorder="1" applyAlignment="1">
      <alignment horizontal="centerContinuous"/>
    </xf>
    <xf numFmtId="0" fontId="4" fillId="10" borderId="6" xfId="0" applyFont="1" applyFill="1" applyBorder="1" applyAlignment="1">
      <alignment horizontal="centerContinuous"/>
    </xf>
    <xf numFmtId="0" fontId="0" fillId="10" borderId="6" xfId="0" applyFill="1" applyBorder="1" applyAlignment="1">
      <alignment horizontal="centerContinuous"/>
    </xf>
    <xf numFmtId="0" fontId="5" fillId="7" borderId="6" xfId="0" applyFont="1" applyFill="1" applyBorder="1" applyAlignment="1">
      <alignment horizontal="center"/>
    </xf>
    <xf numFmtId="0" fontId="4" fillId="7" borderId="6" xfId="0" applyFont="1" applyFill="1" applyBorder="1" applyAlignment="1">
      <alignment horizontal="center"/>
    </xf>
    <xf numFmtId="4" fontId="4" fillId="6" borderId="7" xfId="0" applyNumberFormat="1" applyFont="1" applyFill="1" applyBorder="1" applyAlignment="1" applyProtection="1">
      <alignment horizontal="center"/>
      <protection locked="0"/>
    </xf>
    <xf numFmtId="0" fontId="0" fillId="0" borderId="8" xfId="0" applyBorder="1"/>
    <xf numFmtId="0" fontId="5" fillId="6" borderId="9" xfId="0" applyFont="1" applyFill="1" applyBorder="1" applyAlignment="1">
      <alignment horizontal="center"/>
    </xf>
    <xf numFmtId="0" fontId="9" fillId="8" borderId="10" xfId="0" applyFont="1" applyFill="1" applyBorder="1" applyAlignment="1" applyProtection="1">
      <alignment horizontal="center" wrapText="1"/>
      <protection locked="0"/>
    </xf>
    <xf numFmtId="166" fontId="11" fillId="8" borderId="11" xfId="1" applyFont="1" applyFill="1" applyBorder="1" applyAlignment="1" applyProtection="1">
      <alignment horizontal="left" vertical="center"/>
    </xf>
    <xf numFmtId="166" fontId="13" fillId="4" borderId="12" xfId="1" applyFont="1" applyFill="1" applyBorder="1" applyAlignment="1" applyProtection="1">
      <alignment horizontal="right"/>
    </xf>
    <xf numFmtId="166" fontId="13" fillId="3" borderId="12" xfId="1" applyFont="1" applyFill="1" applyBorder="1" applyAlignment="1" applyProtection="1">
      <alignment horizontal="right"/>
    </xf>
    <xf numFmtId="0" fontId="18" fillId="8" borderId="13" xfId="0" applyFont="1" applyFill="1" applyBorder="1"/>
    <xf numFmtId="0" fontId="14" fillId="8" borderId="14" xfId="0" applyFont="1" applyFill="1" applyBorder="1" applyAlignment="1">
      <alignment horizontal="center"/>
    </xf>
    <xf numFmtId="169" fontId="10" fillId="8" borderId="14" xfId="0" applyNumberFormat="1" applyFont="1" applyFill="1" applyBorder="1" applyAlignment="1" applyProtection="1">
      <alignment wrapText="1"/>
      <protection locked="0"/>
    </xf>
    <xf numFmtId="166" fontId="9" fillId="8" borderId="14" xfId="1" applyFont="1" applyFill="1" applyBorder="1" applyAlignment="1" applyProtection="1">
      <alignment wrapText="1"/>
      <protection locked="0"/>
    </xf>
    <xf numFmtId="169" fontId="9" fillId="8" borderId="14" xfId="0" applyNumberFormat="1" applyFont="1" applyFill="1" applyBorder="1" applyAlignment="1" applyProtection="1">
      <alignment wrapText="1"/>
      <protection locked="0"/>
    </xf>
    <xf numFmtId="166" fontId="9" fillId="8" borderId="14" xfId="1" applyFont="1" applyFill="1" applyBorder="1" applyProtection="1"/>
    <xf numFmtId="166" fontId="5" fillId="5" borderId="15" xfId="1" applyFont="1" applyFill="1" applyBorder="1" applyAlignment="1" applyProtection="1">
      <alignment horizontal="left" vertical="top" wrapText="1"/>
      <protection locked="0"/>
    </xf>
    <xf numFmtId="0" fontId="6" fillId="7" borderId="6" xfId="0" applyFont="1" applyFill="1" applyBorder="1" applyAlignment="1">
      <alignment horizontal="center" wrapText="1"/>
    </xf>
    <xf numFmtId="166" fontId="13" fillId="0" borderId="17" xfId="1" applyFont="1" applyFill="1" applyBorder="1" applyAlignment="1" applyProtection="1">
      <alignment wrapText="1"/>
      <protection locked="0"/>
    </xf>
    <xf numFmtId="169" fontId="0" fillId="0" borderId="16" xfId="0" applyNumberFormat="1" applyBorder="1" applyAlignment="1">
      <alignment horizontal="center"/>
    </xf>
    <xf numFmtId="169" fontId="0" fillId="0" borderId="18" xfId="0" applyNumberFormat="1" applyBorder="1" applyAlignment="1">
      <alignment horizontal="center"/>
    </xf>
    <xf numFmtId="0" fontId="12" fillId="0" borderId="19" xfId="0" applyFont="1" applyBorder="1" applyAlignment="1" applyProtection="1">
      <alignment vertical="top" wrapText="1"/>
      <protection locked="0"/>
    </xf>
    <xf numFmtId="0" fontId="1" fillId="0" borderId="19" xfId="0" applyFont="1" applyBorder="1" applyAlignment="1" applyProtection="1">
      <alignment vertical="top" wrapText="1"/>
      <protection locked="0"/>
    </xf>
    <xf numFmtId="169" fontId="13" fillId="0" borderId="19" xfId="0" applyNumberFormat="1" applyFont="1" applyBorder="1" applyAlignment="1" applyProtection="1">
      <alignment wrapText="1"/>
      <protection locked="0"/>
    </xf>
    <xf numFmtId="166" fontId="13" fillId="0" borderId="19" xfId="1" applyFont="1" applyFill="1" applyBorder="1" applyAlignment="1" applyProtection="1">
      <alignment wrapText="1"/>
      <protection locked="0"/>
    </xf>
    <xf numFmtId="166" fontId="13" fillId="0" borderId="19" xfId="1" applyFont="1" applyFill="1" applyBorder="1" applyAlignment="1" applyProtection="1">
      <alignment horizontal="left" wrapText="1" indent="1"/>
      <protection locked="0"/>
    </xf>
    <xf numFmtId="166" fontId="13" fillId="0" borderId="19" xfId="1" applyFont="1" applyFill="1" applyBorder="1" applyAlignment="1" applyProtection="1">
      <alignment horizontal="left" wrapText="1" indent="2"/>
      <protection locked="0"/>
    </xf>
    <xf numFmtId="0" fontId="17" fillId="2" borderId="0" xfId="2" applyFont="1" applyFill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182472</xdr:colOff>
      <xdr:row>0</xdr:row>
      <xdr:rowOff>0</xdr:rowOff>
    </xdr:from>
    <xdr:to>
      <xdr:col>8</xdr:col>
      <xdr:colOff>578892</xdr:colOff>
      <xdr:row>5</xdr:row>
      <xdr:rowOff>147113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3773FF7-7393-4CA4-847C-049B522179B1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/>
      </xdr:blipFill>
      <xdr:spPr>
        <a:xfrm>
          <a:off x="7135722" y="0"/>
          <a:ext cx="2022997" cy="151724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7"/>
  <sheetViews>
    <sheetView tabSelected="1" zoomScale="85" zoomScaleNormal="85" workbookViewId="0">
      <selection activeCell="S52" sqref="A1:S52"/>
    </sheetView>
  </sheetViews>
  <sheetFormatPr defaultColWidth="12" defaultRowHeight="15" x14ac:dyDescent="0.25"/>
  <cols>
    <col min="1" max="1" width="17.28515625" customWidth="1"/>
    <col min="2" max="2" width="28.7109375" customWidth="1"/>
    <col min="3" max="3" width="21.7109375" customWidth="1"/>
    <col min="4" max="12" width="12.140625" customWidth="1"/>
    <col min="13" max="14" width="15.7109375" customWidth="1"/>
    <col min="15" max="15" width="14.7109375" bestFit="1" customWidth="1"/>
  </cols>
  <sheetData>
    <row r="1" spans="1:38" ht="21.95" customHeight="1" x14ac:dyDescent="0.25">
      <c r="A1" s="15" t="s">
        <v>36</v>
      </c>
      <c r="B1" s="8"/>
      <c r="C1" s="8"/>
      <c r="D1" s="8"/>
      <c r="E1" s="8"/>
      <c r="G1" s="1"/>
      <c r="H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" customHeight="1" x14ac:dyDescent="0.25">
      <c r="A2" s="8"/>
      <c r="B2" s="8"/>
      <c r="C2" s="8"/>
      <c r="D2" s="8"/>
      <c r="E2" s="8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4" customHeight="1" x14ac:dyDescent="0.25">
      <c r="A3" s="16" t="s">
        <v>13</v>
      </c>
      <c r="B3" s="17" t="s">
        <v>21</v>
      </c>
      <c r="C3" s="8"/>
      <c r="D3" s="8"/>
      <c r="E3" s="8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4" customHeight="1" x14ac:dyDescent="0.25">
      <c r="A4" s="14" t="s">
        <v>10</v>
      </c>
      <c r="B4" s="13" t="s">
        <v>22</v>
      </c>
      <c r="C4" s="8"/>
      <c r="D4" s="8"/>
      <c r="E4" s="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23.1" customHeight="1" x14ac:dyDescent="0.25">
      <c r="A5" s="14" t="s">
        <v>12</v>
      </c>
      <c r="B5" s="13" t="s">
        <v>23</v>
      </c>
      <c r="C5" s="1"/>
      <c r="D5" s="1"/>
      <c r="E5" s="1"/>
      <c r="G5" s="1"/>
      <c r="H5" s="1"/>
      <c r="I5" s="1"/>
      <c r="J5" s="1"/>
      <c r="K5" s="1"/>
      <c r="L5" s="1"/>
      <c r="M5" s="1"/>
      <c r="N5" s="1"/>
      <c r="O5" s="7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6.5" thickBot="1" x14ac:dyDescent="0.3">
      <c r="B6" s="11"/>
      <c r="C6" s="12"/>
      <c r="D6" s="2"/>
      <c r="E6" s="2"/>
      <c r="F6" s="2"/>
      <c r="G6" s="2"/>
      <c r="H6" s="2"/>
      <c r="I6" s="1"/>
      <c r="J6" s="1"/>
      <c r="K6" s="2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7.100000000000001" customHeight="1" x14ac:dyDescent="0.25">
      <c r="A7" s="30"/>
      <c r="B7" s="31"/>
      <c r="C7" s="32"/>
      <c r="D7" s="33"/>
      <c r="E7" s="34" t="s">
        <v>0</v>
      </c>
      <c r="F7" s="35"/>
      <c r="G7" s="36" t="s">
        <v>27</v>
      </c>
      <c r="H7" s="37"/>
      <c r="I7" s="38"/>
      <c r="J7" s="38"/>
      <c r="K7" s="54"/>
      <c r="L7" s="38"/>
      <c r="M7" s="39"/>
      <c r="N7" s="39"/>
      <c r="O7" s="40" t="s">
        <v>1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14.1" customHeight="1" x14ac:dyDescent="0.25">
      <c r="A8" s="41"/>
      <c r="B8" s="9"/>
      <c r="C8" s="10"/>
      <c r="D8" s="23" t="s">
        <v>9</v>
      </c>
      <c r="E8" s="23" t="s">
        <v>8</v>
      </c>
      <c r="F8" s="23" t="s">
        <v>2</v>
      </c>
      <c r="G8" s="24" t="s">
        <v>3</v>
      </c>
      <c r="H8" s="24" t="s">
        <v>4</v>
      </c>
      <c r="I8" s="26" t="s">
        <v>14</v>
      </c>
      <c r="J8" s="26" t="s">
        <v>28</v>
      </c>
      <c r="K8" s="26" t="s">
        <v>15</v>
      </c>
      <c r="L8" s="26" t="s">
        <v>16</v>
      </c>
      <c r="M8" s="25" t="s">
        <v>17</v>
      </c>
      <c r="N8" s="25" t="s">
        <v>5</v>
      </c>
      <c r="O8" s="42" t="s">
        <v>6</v>
      </c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x14ac:dyDescent="0.25">
      <c r="A9" s="43" t="s">
        <v>20</v>
      </c>
      <c r="B9" s="18" t="s">
        <v>19</v>
      </c>
      <c r="C9" s="19" t="s">
        <v>18</v>
      </c>
      <c r="D9" s="20"/>
      <c r="E9" s="20"/>
      <c r="F9" s="21"/>
      <c r="G9" s="20"/>
      <c r="H9" s="21"/>
      <c r="I9" s="20"/>
      <c r="J9" s="20"/>
      <c r="K9" s="21"/>
      <c r="L9" s="20"/>
      <c r="M9" s="22">
        <f>SUM(M10:M18)</f>
        <v>145000</v>
      </c>
      <c r="N9" s="22">
        <f>SUM(N10:N19)</f>
        <v>131800</v>
      </c>
      <c r="O9" s="44">
        <f>M9-N9</f>
        <v>13200</v>
      </c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5.95" customHeight="1" x14ac:dyDescent="0.25">
      <c r="A10" s="56">
        <v>1</v>
      </c>
      <c r="B10" s="58" t="s">
        <v>24</v>
      </c>
      <c r="C10" s="59" t="s">
        <v>25</v>
      </c>
      <c r="D10" s="60">
        <v>1500</v>
      </c>
      <c r="E10" s="60">
        <v>1440</v>
      </c>
      <c r="F10" s="61">
        <v>35</v>
      </c>
      <c r="G10" s="60">
        <v>1</v>
      </c>
      <c r="H10" s="61">
        <v>1000</v>
      </c>
      <c r="I10" s="61">
        <v>0</v>
      </c>
      <c r="J10" s="61"/>
      <c r="K10" s="61">
        <v>400</v>
      </c>
      <c r="L10" s="61"/>
      <c r="M10" s="28">
        <v>55000</v>
      </c>
      <c r="N10" s="55">
        <f t="shared" ref="N10:N19" si="0">(E10*F10)+(G10*H10)+I10+J10+K10+L10</f>
        <v>51800</v>
      </c>
      <c r="O10" s="45">
        <f t="shared" ref="O10:O18" si="1">M10-N10</f>
        <v>3200</v>
      </c>
      <c r="P10" s="1" t="s">
        <v>45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15.95" customHeight="1" x14ac:dyDescent="0.25">
      <c r="A11" s="57">
        <v>2</v>
      </c>
      <c r="B11" s="58" t="s">
        <v>26</v>
      </c>
      <c r="C11" s="59" t="s">
        <v>25</v>
      </c>
      <c r="D11" s="60">
        <v>720</v>
      </c>
      <c r="E11" s="60">
        <v>640</v>
      </c>
      <c r="F11" s="61">
        <v>32</v>
      </c>
      <c r="G11" s="60">
        <v>1</v>
      </c>
      <c r="H11" s="61">
        <v>1000</v>
      </c>
      <c r="I11" s="61">
        <v>0</v>
      </c>
      <c r="J11" s="61"/>
      <c r="K11" s="61">
        <v>100</v>
      </c>
      <c r="L11" s="61"/>
      <c r="M11" s="28">
        <v>24000</v>
      </c>
      <c r="N11" s="55">
        <f t="shared" si="0"/>
        <v>21580</v>
      </c>
      <c r="O11" s="46">
        <f t="shared" si="1"/>
        <v>2420</v>
      </c>
      <c r="P11" s="1" t="s">
        <v>43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5.95" customHeight="1" x14ac:dyDescent="0.25">
      <c r="A12" s="57">
        <v>3</v>
      </c>
      <c r="B12" s="58" t="s">
        <v>29</v>
      </c>
      <c r="C12" s="59" t="s">
        <v>23</v>
      </c>
      <c r="D12" s="60">
        <v>400</v>
      </c>
      <c r="E12" s="60">
        <v>450</v>
      </c>
      <c r="F12" s="61">
        <v>0</v>
      </c>
      <c r="G12" s="60">
        <v>0</v>
      </c>
      <c r="H12" s="61">
        <v>2000</v>
      </c>
      <c r="I12" s="61">
        <v>0</v>
      </c>
      <c r="J12" s="61"/>
      <c r="K12" s="61">
        <v>10000</v>
      </c>
      <c r="L12" s="61"/>
      <c r="M12" s="28">
        <v>15000</v>
      </c>
      <c r="N12" s="55">
        <f t="shared" si="0"/>
        <v>10000</v>
      </c>
      <c r="O12" s="46">
        <f t="shared" si="1"/>
        <v>5000</v>
      </c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5.95" customHeight="1" x14ac:dyDescent="0.25">
      <c r="A13" s="57">
        <v>4</v>
      </c>
      <c r="B13" s="58" t="s">
        <v>30</v>
      </c>
      <c r="C13" s="59" t="s">
        <v>25</v>
      </c>
      <c r="D13" s="60">
        <v>100</v>
      </c>
      <c r="E13" s="60">
        <v>80</v>
      </c>
      <c r="F13" s="61">
        <v>34</v>
      </c>
      <c r="G13" s="60">
        <v>1</v>
      </c>
      <c r="H13" s="61">
        <v>500</v>
      </c>
      <c r="I13" s="61">
        <v>0</v>
      </c>
      <c r="J13" s="62"/>
      <c r="K13" s="61">
        <v>100</v>
      </c>
      <c r="L13" s="62"/>
      <c r="M13" s="28">
        <v>5000</v>
      </c>
      <c r="N13" s="55">
        <f t="shared" si="0"/>
        <v>3320</v>
      </c>
      <c r="O13" s="46">
        <f t="shared" si="1"/>
        <v>1680</v>
      </c>
      <c r="P13" s="1" t="s">
        <v>46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5.95" customHeight="1" x14ac:dyDescent="0.25">
      <c r="A14" s="57">
        <v>5</v>
      </c>
      <c r="B14" s="58" t="s">
        <v>31</v>
      </c>
      <c r="C14" s="59" t="s">
        <v>25</v>
      </c>
      <c r="D14" s="60">
        <v>450</v>
      </c>
      <c r="E14" s="60">
        <v>420</v>
      </c>
      <c r="F14" s="61">
        <v>30</v>
      </c>
      <c r="G14" s="60">
        <v>1</v>
      </c>
      <c r="H14" s="61">
        <v>1000</v>
      </c>
      <c r="I14" s="61">
        <v>0</v>
      </c>
      <c r="J14" s="62"/>
      <c r="K14" s="61">
        <v>100</v>
      </c>
      <c r="L14" s="62"/>
      <c r="M14" s="28">
        <v>15000</v>
      </c>
      <c r="N14" s="55">
        <f t="shared" si="0"/>
        <v>13700</v>
      </c>
      <c r="O14" s="46">
        <f t="shared" si="1"/>
        <v>1300</v>
      </c>
      <c r="P14" s="1" t="s">
        <v>52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5.95" customHeight="1" x14ac:dyDescent="0.25">
      <c r="A15" s="57">
        <v>6</v>
      </c>
      <c r="B15" s="58" t="s">
        <v>32</v>
      </c>
      <c r="C15" s="59" t="s">
        <v>25</v>
      </c>
      <c r="D15" s="60">
        <v>200</v>
      </c>
      <c r="E15" s="60">
        <v>180</v>
      </c>
      <c r="F15" s="61">
        <v>25</v>
      </c>
      <c r="G15" s="60">
        <v>1</v>
      </c>
      <c r="H15" s="61">
        <v>500</v>
      </c>
      <c r="I15" s="61">
        <v>0</v>
      </c>
      <c r="J15" s="63"/>
      <c r="K15" s="61">
        <v>100</v>
      </c>
      <c r="L15" s="63"/>
      <c r="M15" s="28">
        <v>6000</v>
      </c>
      <c r="N15" s="55">
        <f t="shared" si="0"/>
        <v>5100</v>
      </c>
      <c r="O15" s="46">
        <f t="shared" si="1"/>
        <v>900</v>
      </c>
      <c r="P15" s="1" t="s">
        <v>47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5.95" customHeight="1" x14ac:dyDescent="0.25">
      <c r="A16" s="57">
        <v>7</v>
      </c>
      <c r="B16" s="58" t="s">
        <v>33</v>
      </c>
      <c r="C16" s="59" t="s">
        <v>25</v>
      </c>
      <c r="D16" s="60">
        <v>480</v>
      </c>
      <c r="E16" s="60">
        <v>480</v>
      </c>
      <c r="F16" s="61">
        <v>30</v>
      </c>
      <c r="G16" s="60">
        <v>1</v>
      </c>
      <c r="H16" s="61">
        <v>200</v>
      </c>
      <c r="I16" s="61">
        <v>0</v>
      </c>
      <c r="J16" s="62"/>
      <c r="K16" s="61">
        <v>200</v>
      </c>
      <c r="L16" s="62"/>
      <c r="M16" s="28">
        <v>16000</v>
      </c>
      <c r="N16" s="55">
        <f t="shared" si="0"/>
        <v>14800</v>
      </c>
      <c r="O16" s="46">
        <f t="shared" si="1"/>
        <v>1200</v>
      </c>
      <c r="P16" s="1" t="s">
        <v>44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.95" customHeight="1" x14ac:dyDescent="0.25">
      <c r="A17" s="57">
        <v>8</v>
      </c>
      <c r="B17" s="58" t="s">
        <v>34</v>
      </c>
      <c r="C17" s="59" t="s">
        <v>25</v>
      </c>
      <c r="D17" s="60">
        <v>20</v>
      </c>
      <c r="E17" s="60">
        <v>20</v>
      </c>
      <c r="F17" s="61">
        <v>40</v>
      </c>
      <c r="G17" s="60">
        <v>0</v>
      </c>
      <c r="H17" s="61"/>
      <c r="I17" s="61"/>
      <c r="J17" s="61"/>
      <c r="K17" s="61"/>
      <c r="L17" s="61"/>
      <c r="M17" s="28">
        <v>2000</v>
      </c>
      <c r="N17" s="55">
        <f t="shared" si="0"/>
        <v>800</v>
      </c>
      <c r="O17" s="46">
        <f t="shared" si="1"/>
        <v>1200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5.95" customHeight="1" x14ac:dyDescent="0.25">
      <c r="A18" s="57">
        <v>9</v>
      </c>
      <c r="B18" s="58" t="s">
        <v>35</v>
      </c>
      <c r="C18" s="59" t="s">
        <v>25</v>
      </c>
      <c r="D18" s="60">
        <v>200</v>
      </c>
      <c r="E18" s="60">
        <v>180</v>
      </c>
      <c r="F18" s="61">
        <v>15</v>
      </c>
      <c r="G18" s="60">
        <v>8</v>
      </c>
      <c r="H18" s="61">
        <v>500</v>
      </c>
      <c r="I18" s="61"/>
      <c r="J18" s="61"/>
      <c r="K18" s="61"/>
      <c r="L18" s="61"/>
      <c r="M18" s="28">
        <v>7000</v>
      </c>
      <c r="N18" s="55">
        <f t="shared" si="0"/>
        <v>6700</v>
      </c>
      <c r="O18" s="46">
        <f t="shared" si="1"/>
        <v>300</v>
      </c>
      <c r="P18" s="1" t="s">
        <v>48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5.75" x14ac:dyDescent="0.25">
      <c r="A19" s="57">
        <v>10</v>
      </c>
      <c r="B19" s="58" t="s">
        <v>11</v>
      </c>
      <c r="C19" s="59" t="s">
        <v>25</v>
      </c>
      <c r="D19" s="60"/>
      <c r="E19" s="60"/>
      <c r="F19" s="61"/>
      <c r="G19" s="60"/>
      <c r="H19" s="61"/>
      <c r="I19" s="61"/>
      <c r="J19" s="61"/>
      <c r="K19" s="61">
        <v>4000</v>
      </c>
      <c r="L19" s="61"/>
      <c r="M19" s="28">
        <v>5000</v>
      </c>
      <c r="N19" s="55">
        <f t="shared" si="0"/>
        <v>4000</v>
      </c>
      <c r="O19" s="46">
        <f t="shared" ref="O19" si="2">M19-N19</f>
        <v>1000</v>
      </c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6.5" thickBot="1" x14ac:dyDescent="0.3">
      <c r="A20" s="47"/>
      <c r="B20" s="48" t="s">
        <v>7</v>
      </c>
      <c r="C20" s="48"/>
      <c r="D20" s="48"/>
      <c r="E20" s="49"/>
      <c r="F20" s="50">
        <f>(E10*F10)+(E11*F11)+(E12*F12)+(E13*F13)+(E14*F14)+(E15*F15)+(E16*F16)+(E17*F17)+(E18*F18)+(E19*F19)</f>
        <v>108600</v>
      </c>
      <c r="G20" s="51"/>
      <c r="H20" s="50">
        <f>(G10*H10)+(G11*H11)+(G12*H12)+(G13*H13)+(G14*H14)+(G15*H15)+(G16*H16)+(G17*H17)+(G18*H18)+(G19*H19)</f>
        <v>8200</v>
      </c>
      <c r="I20" s="50">
        <f>SUM(I10:I19)</f>
        <v>0</v>
      </c>
      <c r="J20" s="50">
        <f>SUM(J10:J19)</f>
        <v>0</v>
      </c>
      <c r="K20" s="50">
        <f>SUM(K10:K19)</f>
        <v>15000</v>
      </c>
      <c r="L20" s="50">
        <f>SUM(L10:L19)</f>
        <v>0</v>
      </c>
      <c r="M20" s="52">
        <f>SUM(M10:M19)</f>
        <v>150000</v>
      </c>
      <c r="N20" s="50">
        <f>SUM(F20:L20)</f>
        <v>131800</v>
      </c>
      <c r="O20" s="53">
        <f>M20-N20</f>
        <v>18200</v>
      </c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s="1" customFormat="1" ht="15.75" x14ac:dyDescent="0.25">
      <c r="B21" s="3"/>
      <c r="C21" s="3"/>
      <c r="D21" s="3"/>
      <c r="E21" s="4"/>
      <c r="F21" s="5"/>
      <c r="G21" s="4"/>
      <c r="H21" s="5"/>
      <c r="I21" s="4"/>
      <c r="J21" s="4"/>
      <c r="K21" s="5"/>
      <c r="L21" s="4"/>
      <c r="M21" s="6"/>
      <c r="N21" s="5"/>
      <c r="O21" s="29"/>
    </row>
    <row r="22" spans="1:38" x14ac:dyDescent="0.25">
      <c r="A22" s="1"/>
      <c r="B22" s="1"/>
      <c r="C22" s="1"/>
      <c r="D22" s="1"/>
      <c r="E22" s="1"/>
      <c r="F22" s="1"/>
      <c r="G22" s="1"/>
      <c r="H22" s="27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25">
      <c r="A23" s="43" t="s">
        <v>38</v>
      </c>
      <c r="B23" s="18" t="s">
        <v>19</v>
      </c>
      <c r="C23" s="19" t="s">
        <v>18</v>
      </c>
      <c r="D23" s="20"/>
      <c r="E23" s="20"/>
      <c r="F23" s="21"/>
      <c r="G23" s="20"/>
      <c r="H23" s="21"/>
      <c r="I23" s="20"/>
      <c r="J23" s="20"/>
      <c r="K23" s="21"/>
      <c r="L23" s="20"/>
      <c r="M23" s="22"/>
      <c r="N23" s="22">
        <f>SUM(N24:N33)</f>
        <v>52725</v>
      </c>
      <c r="O23" s="44">
        <f>N20+N23</f>
        <v>184525</v>
      </c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5.75" x14ac:dyDescent="0.25">
      <c r="A24" s="57" t="s">
        <v>42</v>
      </c>
      <c r="B24" s="58" t="s">
        <v>37</v>
      </c>
      <c r="C24" s="59" t="s">
        <v>25</v>
      </c>
      <c r="D24" s="60"/>
      <c r="E24" s="60"/>
      <c r="F24" s="61"/>
      <c r="G24" s="60"/>
      <c r="H24" s="61"/>
      <c r="I24" s="61"/>
      <c r="J24" s="61"/>
      <c r="K24" s="61">
        <v>30000</v>
      </c>
      <c r="L24" s="61"/>
      <c r="M24" s="28"/>
      <c r="N24" s="55">
        <f t="shared" ref="N24:N26" si="3">(E24*F24)+(G24*H24)+I24+J24+K24+L24</f>
        <v>30000</v>
      </c>
      <c r="O24" s="46">
        <f t="shared" ref="O24:O26" si="4">M24-N24</f>
        <v>-30000</v>
      </c>
      <c r="P24" s="1" t="s">
        <v>50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5.75" x14ac:dyDescent="0.25">
      <c r="A25" s="57"/>
      <c r="B25" s="58" t="s">
        <v>39</v>
      </c>
      <c r="C25" s="59" t="s">
        <v>25</v>
      </c>
      <c r="D25" s="60"/>
      <c r="E25" s="60"/>
      <c r="F25" s="61"/>
      <c r="G25" s="60"/>
      <c r="H25" s="61"/>
      <c r="I25" s="61"/>
      <c r="J25" s="61"/>
      <c r="K25" s="61">
        <v>14460</v>
      </c>
      <c r="L25" s="61"/>
      <c r="M25" s="28"/>
      <c r="N25" s="55">
        <f t="shared" si="3"/>
        <v>14460</v>
      </c>
      <c r="O25" s="46">
        <f t="shared" si="4"/>
        <v>-14460</v>
      </c>
      <c r="P25" s="1" t="s">
        <v>51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5.75" x14ac:dyDescent="0.25">
      <c r="A26" s="57"/>
      <c r="B26" s="58" t="s">
        <v>40</v>
      </c>
      <c r="C26" s="59" t="s">
        <v>25</v>
      </c>
      <c r="D26" s="60"/>
      <c r="E26" s="60"/>
      <c r="F26" s="61"/>
      <c r="G26" s="60"/>
      <c r="H26" s="61"/>
      <c r="I26" s="61"/>
      <c r="J26" s="61"/>
      <c r="K26" s="61">
        <v>2240</v>
      </c>
      <c r="L26" s="61"/>
      <c r="M26" s="28"/>
      <c r="N26" s="55">
        <f t="shared" si="3"/>
        <v>2240</v>
      </c>
      <c r="O26" s="46">
        <f t="shared" si="4"/>
        <v>-2240</v>
      </c>
      <c r="P26" s="1" t="s">
        <v>53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5.75" x14ac:dyDescent="0.25">
      <c r="A27" s="57"/>
      <c r="B27" s="58" t="s">
        <v>41</v>
      </c>
      <c r="C27" s="59" t="s">
        <v>25</v>
      </c>
      <c r="D27" s="60"/>
      <c r="E27" s="60"/>
      <c r="F27" s="61"/>
      <c r="G27" s="60"/>
      <c r="H27" s="61"/>
      <c r="I27" s="61"/>
      <c r="J27" s="61"/>
      <c r="K27" s="61">
        <v>6025</v>
      </c>
      <c r="L27" s="61"/>
      <c r="M27" s="28"/>
      <c r="N27" s="55">
        <f t="shared" ref="N27" si="5">(E27*F27)+(G27*H27)+I27+J27+K27+L27</f>
        <v>6025</v>
      </c>
      <c r="O27" s="46">
        <f t="shared" ref="O27" si="6">M27-N27</f>
        <v>-6025</v>
      </c>
      <c r="P27" s="1" t="s">
        <v>49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7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5" customHeight="1" x14ac:dyDescent="0.35">
      <c r="A34" s="1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x14ac:dyDescent="0.25">
      <c r="A39" s="1" t="s">
        <v>54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25">
      <c r="A40" s="1" t="s">
        <v>55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25">
      <c r="A41" s="1" t="s">
        <v>56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25">
      <c r="A42" s="1" t="s">
        <v>57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25">
      <c r="A43" s="1" t="s">
        <v>58</v>
      </c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25">
      <c r="A44" s="1" t="s">
        <v>59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25">
      <c r="A45" s="1" t="s">
        <v>60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25">
      <c r="A46" s="1" t="s">
        <v>61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25">
      <c r="A47" s="1" t="s">
        <v>62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25">
      <c r="A48" s="1" t="s">
        <v>63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25">
      <c r="A49" s="1" t="s">
        <v>64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2:38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2:38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2:38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2:38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2:38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2:38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2:38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2:38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2:38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2:38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2:38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2:38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2:38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2:38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2:38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2:38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2:38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2:38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2:38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2:38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2:38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2:38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2:38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2:38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2:38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2:38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2:38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2:38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2:38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2:38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2:38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2:38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2:18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2:18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2:18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2:18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2:18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2:18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2:18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2:18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2:18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2:18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2:18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2:18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2:18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2:18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2:18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2:18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2:18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2:18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2:18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2:18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2:18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2:18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2:18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2:18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2:18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2:18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2:18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2:18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2:18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2:18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2:18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2:18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2:18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2:18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2:18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2:18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2:18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2:18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2:18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2:18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2:18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2:18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2:18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2:18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2:18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2:18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2:18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2:18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2:18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2:18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2:18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2:18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2:18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2:18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2:18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2:18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2:18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2:18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2:18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2:18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2:18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2:18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2:18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2:18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2:18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2:18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2:18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2:18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2:18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2:18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2:18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2:18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2:18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2:18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2:18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2:18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2:18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2:18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2:18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2:18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2:18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2:18" x14ac:dyDescent="0.2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2:18" x14ac:dyDescent="0.2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2:18" x14ac:dyDescent="0.2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2:18" x14ac:dyDescent="0.2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2:18" x14ac:dyDescent="0.2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2:18" x14ac:dyDescent="0.2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2:18" x14ac:dyDescent="0.2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2:18" x14ac:dyDescent="0.25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2:18" x14ac:dyDescent="0.25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2:18" x14ac:dyDescent="0.25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2:18" x14ac:dyDescent="0.25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2:18" x14ac:dyDescent="0.25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2:18" x14ac:dyDescent="0.25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2:18" x14ac:dyDescent="0.25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2:18" x14ac:dyDescent="0.25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2:18" x14ac:dyDescent="0.25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2:18" x14ac:dyDescent="0.25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2:18" x14ac:dyDescent="0.25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2:18" x14ac:dyDescent="0.25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2:18" x14ac:dyDescent="0.25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2:18" x14ac:dyDescent="0.25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2:18" x14ac:dyDescent="0.25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2:18" x14ac:dyDescent="0.25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2:18" x14ac:dyDescent="0.25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2:18" x14ac:dyDescent="0.25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2:18" x14ac:dyDescent="0.25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2:18" x14ac:dyDescent="0.25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2:18" x14ac:dyDescent="0.25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2:18" x14ac:dyDescent="0.25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2:18" x14ac:dyDescent="0.25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2:18" x14ac:dyDescent="0.25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2:18" x14ac:dyDescent="0.25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2:18" x14ac:dyDescent="0.25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2:18" x14ac:dyDescent="0.25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2:18" x14ac:dyDescent="0.25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2:18" x14ac:dyDescent="0.25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2:18" x14ac:dyDescent="0.25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2:18" x14ac:dyDescent="0.25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2:18" x14ac:dyDescent="0.25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2:18" x14ac:dyDescent="0.25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2:18" x14ac:dyDescent="0.25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2:18" x14ac:dyDescent="0.25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2:18" x14ac:dyDescent="0.25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2:18" x14ac:dyDescent="0.25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2:18" x14ac:dyDescent="0.25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2:18" x14ac:dyDescent="0.25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2:18" x14ac:dyDescent="0.25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2:18" x14ac:dyDescent="0.25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2:18" x14ac:dyDescent="0.25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2:18" x14ac:dyDescent="0.25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2:18" x14ac:dyDescent="0.25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2:18" x14ac:dyDescent="0.25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2:18" x14ac:dyDescent="0.25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2:18" x14ac:dyDescent="0.25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2:18" x14ac:dyDescent="0.25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2:18" x14ac:dyDescent="0.25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2:18" x14ac:dyDescent="0.25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2:18" x14ac:dyDescent="0.25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2:18" x14ac:dyDescent="0.25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2:18" x14ac:dyDescent="0.25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2:18" x14ac:dyDescent="0.25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2:18" x14ac:dyDescent="0.25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2:18" x14ac:dyDescent="0.25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2:18" x14ac:dyDescent="0.25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2:18" x14ac:dyDescent="0.25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2:18" x14ac:dyDescent="0.25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2:18" x14ac:dyDescent="0.25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2:18" x14ac:dyDescent="0.25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2:18" x14ac:dyDescent="0.25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2:18" x14ac:dyDescent="0.25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2:18" x14ac:dyDescent="0.25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2:18" x14ac:dyDescent="0.25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2:18" x14ac:dyDescent="0.25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2:18" x14ac:dyDescent="0.25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2:18" x14ac:dyDescent="0.25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2:18" x14ac:dyDescent="0.25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2:18" x14ac:dyDescent="0.25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2:18" x14ac:dyDescent="0.25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2:18" x14ac:dyDescent="0.25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2:18" x14ac:dyDescent="0.25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2:18" x14ac:dyDescent="0.25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2:18" x14ac:dyDescent="0.25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2:18" x14ac:dyDescent="0.25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2:18" x14ac:dyDescent="0.25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2:18" x14ac:dyDescent="0.25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2:18" x14ac:dyDescent="0.25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2:18" x14ac:dyDescent="0.25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2:18" x14ac:dyDescent="0.25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2:18" x14ac:dyDescent="0.25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2:18" x14ac:dyDescent="0.25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2:18" x14ac:dyDescent="0.25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2:18" x14ac:dyDescent="0.25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2:18" x14ac:dyDescent="0.25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2:18" x14ac:dyDescent="0.25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2:18" x14ac:dyDescent="0.25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2:18" x14ac:dyDescent="0.25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2:18" x14ac:dyDescent="0.25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2:18" x14ac:dyDescent="0.25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2:18" x14ac:dyDescent="0.25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2:18" x14ac:dyDescent="0.25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2:18" x14ac:dyDescent="0.25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2:18" x14ac:dyDescent="0.25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2:18" x14ac:dyDescent="0.25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2:18" x14ac:dyDescent="0.25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2:18" x14ac:dyDescent="0.25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2:18" x14ac:dyDescent="0.25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2:18" x14ac:dyDescent="0.25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2:18" x14ac:dyDescent="0.25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2:18" x14ac:dyDescent="0.25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2:18" x14ac:dyDescent="0.25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2:18" x14ac:dyDescent="0.25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2:18" x14ac:dyDescent="0.25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2:18" x14ac:dyDescent="0.25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2:18" x14ac:dyDescent="0.25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2:18" x14ac:dyDescent="0.25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2:18" x14ac:dyDescent="0.25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2:18" x14ac:dyDescent="0.25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2:18" x14ac:dyDescent="0.25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2:18" x14ac:dyDescent="0.25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2:18" x14ac:dyDescent="0.25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2:18" x14ac:dyDescent="0.25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2:18" x14ac:dyDescent="0.25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2:18" x14ac:dyDescent="0.25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2:18" x14ac:dyDescent="0.25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2:18" x14ac:dyDescent="0.25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2:18" x14ac:dyDescent="0.25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2:18" x14ac:dyDescent="0.25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2:18" x14ac:dyDescent="0.25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2:18" x14ac:dyDescent="0.25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2:18" x14ac:dyDescent="0.25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2:18" x14ac:dyDescent="0.25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2:18" x14ac:dyDescent="0.25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2:18" x14ac:dyDescent="0.25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2:18" x14ac:dyDescent="0.25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2:18" x14ac:dyDescent="0.25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2:18" x14ac:dyDescent="0.25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2:18" x14ac:dyDescent="0.25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2:18" x14ac:dyDescent="0.25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2:18" x14ac:dyDescent="0.25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2:18" x14ac:dyDescent="0.25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2:18" x14ac:dyDescent="0.25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2:18" x14ac:dyDescent="0.25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2:18" x14ac:dyDescent="0.25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2:18" x14ac:dyDescent="0.25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2:18" x14ac:dyDescent="0.25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2:18" x14ac:dyDescent="0.25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2:18" x14ac:dyDescent="0.25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2:18" x14ac:dyDescent="0.25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2:18" x14ac:dyDescent="0.25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2:18" x14ac:dyDescent="0.25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2:18" x14ac:dyDescent="0.25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2:18" x14ac:dyDescent="0.25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2:18" x14ac:dyDescent="0.25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2:18" x14ac:dyDescent="0.25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2:18" x14ac:dyDescent="0.25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2:18" x14ac:dyDescent="0.25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2:18" x14ac:dyDescent="0.25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2:18" x14ac:dyDescent="0.25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2:18" x14ac:dyDescent="0.25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2:18" x14ac:dyDescent="0.25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2:18" x14ac:dyDescent="0.25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2:18" x14ac:dyDescent="0.25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2:18" x14ac:dyDescent="0.25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2:18" x14ac:dyDescent="0.25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2:18" x14ac:dyDescent="0.25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2:18" x14ac:dyDescent="0.25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2:18" x14ac:dyDescent="0.25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2:18" x14ac:dyDescent="0.25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2:18" x14ac:dyDescent="0.25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2:18" x14ac:dyDescent="0.25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2:18" x14ac:dyDescent="0.25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2:18" x14ac:dyDescent="0.25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2:18" x14ac:dyDescent="0.25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2:18" x14ac:dyDescent="0.25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2:18" x14ac:dyDescent="0.25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2:18" x14ac:dyDescent="0.25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2:18" x14ac:dyDescent="0.25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2:18" x14ac:dyDescent="0.25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2:18" x14ac:dyDescent="0.25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2:18" x14ac:dyDescent="0.25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2:18" x14ac:dyDescent="0.25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2:18" x14ac:dyDescent="0.25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2:18" x14ac:dyDescent="0.25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2:18" x14ac:dyDescent="0.25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2:18" x14ac:dyDescent="0.25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2:18" x14ac:dyDescent="0.25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2:18" x14ac:dyDescent="0.25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2:18" x14ac:dyDescent="0.25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2:18" x14ac:dyDescent="0.25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2:18" x14ac:dyDescent="0.25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2:18" x14ac:dyDescent="0.25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2:18" x14ac:dyDescent="0.25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2:18" x14ac:dyDescent="0.25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2:18" x14ac:dyDescent="0.25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2:18" x14ac:dyDescent="0.25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2:18" x14ac:dyDescent="0.25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2:18" x14ac:dyDescent="0.25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2:18" x14ac:dyDescent="0.25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2:18" x14ac:dyDescent="0.25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2:18" x14ac:dyDescent="0.25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2:18" x14ac:dyDescent="0.25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2:18" x14ac:dyDescent="0.25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2:18" x14ac:dyDescent="0.25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2:18" x14ac:dyDescent="0.25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2:18" x14ac:dyDescent="0.25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2:18" x14ac:dyDescent="0.25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2:18" x14ac:dyDescent="0.25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2:18" x14ac:dyDescent="0.25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2:18" x14ac:dyDescent="0.25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2:18" x14ac:dyDescent="0.25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2:18" x14ac:dyDescent="0.25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2:18" x14ac:dyDescent="0.25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2:18" x14ac:dyDescent="0.25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2:18" x14ac:dyDescent="0.25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2:18" x14ac:dyDescent="0.25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2:18" x14ac:dyDescent="0.25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2:18" x14ac:dyDescent="0.25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2:18" x14ac:dyDescent="0.25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2:18" x14ac:dyDescent="0.25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2:18" x14ac:dyDescent="0.25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2:18" x14ac:dyDescent="0.25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2:18" x14ac:dyDescent="0.25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2:18" x14ac:dyDescent="0.25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2:18" x14ac:dyDescent="0.25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2:18" x14ac:dyDescent="0.25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2:18" x14ac:dyDescent="0.25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2:18" x14ac:dyDescent="0.25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2:18" x14ac:dyDescent="0.25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2:18" x14ac:dyDescent="0.25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2:18" x14ac:dyDescent="0.25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2:18" x14ac:dyDescent="0.25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2:18" x14ac:dyDescent="0.25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2:18" x14ac:dyDescent="0.25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2:18" x14ac:dyDescent="0.25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2:18" x14ac:dyDescent="0.25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2:18" x14ac:dyDescent="0.25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2:18" x14ac:dyDescent="0.25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2:18" x14ac:dyDescent="0.25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2:18" x14ac:dyDescent="0.25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2:18" x14ac:dyDescent="0.25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2:18" x14ac:dyDescent="0.25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2:18" x14ac:dyDescent="0.25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2:18" x14ac:dyDescent="0.25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2:18" x14ac:dyDescent="0.25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2:18" x14ac:dyDescent="0.25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2:18" x14ac:dyDescent="0.25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2:18" x14ac:dyDescent="0.25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2:18" x14ac:dyDescent="0.25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2:18" x14ac:dyDescent="0.25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2:18" x14ac:dyDescent="0.25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</sheetData>
  <mergeCells count="1">
    <mergeCell ref="B34:O34"/>
  </mergeCells>
  <conditionalFormatting sqref="O10:O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0:O21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O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:O2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scale="1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Dave Meyer</cp:lastModifiedBy>
  <cp:lastPrinted>2023-01-22T00:16:22Z</cp:lastPrinted>
  <dcterms:created xsi:type="dcterms:W3CDTF">2016-04-28T20:56:19Z</dcterms:created>
  <dcterms:modified xsi:type="dcterms:W3CDTF">2023-01-23T15:27:19Z</dcterms:modified>
</cp:coreProperties>
</file>